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0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<sst xmlns="http://schemas.openxmlformats.org/spreadsheetml/2006/main" count="86" uniqueCount="63">
  <si>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% case</t>
  </si>
  <si>
    <t>?</t>
  </si>
  <si>
    <t>`</t>
  </si>
  <si>
    <t>1000s</t>
  </si>
  <si>
    <t>ACT</t>
  </si>
  <si>
    <t>Argentina</t>
  </si>
  <si>
    <t>Australia</t>
  </si>
  <si>
    <t>Australian data taken from</t>
  </si>
  <si>
    <t>Austria</t>
  </si>
  <si>
    <t>before</t>
  </si>
  <si>
    <t>Brazil</t>
  </si>
  <si>
    <t>Canada</t>
  </si>
  <si>
    <t>Cases</t>
  </si>
  <si>
    <t>Cases per</t>
  </si>
  <si>
    <t>Chile</t>
  </si>
  <si>
    <t>Confirmed cases</t>
  </si>
  <si>
    <t>Death</t>
  </si>
  <si>
    <t>Deaths</t>
  </si>
  <si>
    <t>Denmark</t>
  </si>
  <si>
    <t>Florida</t>
  </si>
  <si>
    <t>France</t>
  </si>
  <si>
    <t>From 27 April to 4 May, the official number of cases in Spain dropped. I'm not sure what happened.</t>
  </si>
  <si>
    <t>from wk</t>
  </si>
  <si>
    <t>Georgia</t>
  </si>
  <si>
    <t>Georgia was added on 30 April as they were already easing restrictions.</t>
  </si>
  <si>
    <t>Germany</t>
  </si>
  <si>
    <t>https://www.health.gov.au/news/health-alerts/novel-coronavirus-2019-ncov-health-alert/coronavirus-covid-19-current-situation-and-case-numbers</t>
  </si>
  <si>
    <t>https://www.washingtonpost.com/graphics/2020/world/mapping-spread-new-coronavirus/</t>
  </si>
  <si>
    <t>I added Florida on 20 April as they have few restrictions and people were crowding together on beaches</t>
  </si>
  <si>
    <t>increase</t>
  </si>
  <si>
    <t>Increase since week before</t>
  </si>
  <si>
    <t>India</t>
  </si>
  <si>
    <t>Indonesia</t>
  </si>
  <si>
    <t>Italy</t>
  </si>
  <si>
    <t>Japan</t>
  </si>
  <si>
    <t>Location</t>
  </si>
  <si>
    <t>Madagascar</t>
  </si>
  <si>
    <t>Namibia</t>
  </si>
  <si>
    <t>New Zealand</t>
  </si>
  <si>
    <t>Norway</t>
  </si>
  <si>
    <t>NSW</t>
  </si>
  <si>
    <t>NT</t>
  </si>
  <si>
    <t>NY</t>
  </si>
  <si>
    <t>per 100,000</t>
  </si>
  <si>
    <t>Population</t>
  </si>
  <si>
    <t>Qld</t>
  </si>
  <si>
    <t>Rate</t>
  </si>
  <si>
    <t>Russia</t>
  </si>
  <si>
    <t>Russia &amp; Brazil figures for 13 Apr were for 14 Apr</t>
  </si>
  <si>
    <t>SA</t>
  </si>
  <si>
    <t>Singapore</t>
  </si>
  <si>
    <t>South Africa</t>
  </si>
  <si>
    <t>Spain</t>
  </si>
  <si>
    <t>Sweden</t>
  </si>
  <si>
    <t>Taiwan</t>
  </si>
  <si>
    <t>Tas</t>
  </si>
  <si>
    <t>Total</t>
  </si>
  <si>
    <t>UK</t>
  </si>
  <si>
    <t>USA</t>
  </si>
  <si>
    <t>Vanatu</t>
  </si>
  <si>
    <t>Vic</t>
  </si>
  <si>
    <t>WA</t>
  </si>
  <si>
    <t>World data taken from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</si>
</sst>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09]\ #,##0.00"/>
    <numFmt numFmtId="165" formatCode="[$$-409]\ #,##0"/>
    <numFmt numFmtId="166" formatCode="0.0%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8"/>
      <color indexed="10"/>
      <name val="Calibri Light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18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tabSelected="1" zoomScalePageLayoutView="0" workbookViewId="0" topLeftCell="A1">
      <selection activeCell="M30" sqref="M30"/>
    </sheetView>
  </sheetViews>
  <sheetFormatPr defaultColWidth="6.8515625" defaultRowHeight="12.75"/>
  <cols>
    <col min="1" max="1" width="9.8515625" style="0" customWidth="1"/>
    <col min="2" max="2" width="7.00390625" style="0" customWidth="1"/>
    <col min="3" max="3" width="6.00390625" style="0" customWidth="1"/>
    <col min="4" max="12" width="6.8515625" style="0" customWidth="1"/>
    <col min="13" max="13" width="9.00390625" style="0" customWidth="1"/>
    <col min="14" max="14" width="10.8515625" style="0" customWidth="1"/>
    <col min="15" max="15" width="7.140625" style="0" customWidth="1"/>
    <col min="16" max="16" width="8.421875" style="0" customWidth="1"/>
    <col min="17" max="17" width="9.57421875" style="0" customWidth="1"/>
    <col min="18" max="18" width="9.421875" style="0" customWidth="1"/>
    <col min="19" max="25" width="6.8515625" style="0" customWidth="1"/>
    <col min="26" max="26" width="9.00390625" style="0" customWidth="1"/>
  </cols>
  <sheetData>
    <row r="1" spans="1:14" ht="12.75">
      <c r="A1" s="7" t="s">
        <v>35</v>
      </c>
      <c r="B1" s="7" t="s">
        <v>15</v>
      </c>
      <c r="N1" t="s">
        <v>13</v>
      </c>
    </row>
    <row r="2" spans="13:15" ht="12.75">
      <c r="M2" s="4"/>
      <c r="N2" t="s">
        <v>43</v>
      </c>
      <c r="O2" t="s">
        <v>44</v>
      </c>
    </row>
    <row r="3" spans="2:41" ht="12.75">
      <c r="B3" s="8">
        <v>43914</v>
      </c>
      <c r="C3" s="8">
        <v>43921</v>
      </c>
      <c r="D3" s="8">
        <v>43928</v>
      </c>
      <c r="E3" s="8">
        <v>43935</v>
      </c>
      <c r="F3" s="8">
        <v>43942</v>
      </c>
      <c r="G3" s="8">
        <v>43949</v>
      </c>
      <c r="H3" s="8">
        <v>43955</v>
      </c>
      <c r="I3" s="2"/>
      <c r="J3" s="2"/>
      <c r="K3" s="2"/>
      <c r="L3" s="2"/>
      <c r="M3" s="2"/>
      <c r="O3" t="s">
        <v>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3" ht="12.75">
      <c r="A4" t="s">
        <v>4</v>
      </c>
      <c r="B4">
        <v>32</v>
      </c>
      <c r="C4">
        <v>80</v>
      </c>
      <c r="D4">
        <v>97</v>
      </c>
      <c r="E4">
        <v>103</v>
      </c>
      <c r="F4">
        <v>104</v>
      </c>
      <c r="G4">
        <v>106</v>
      </c>
      <c r="H4">
        <v>107</v>
      </c>
      <c r="M4" s="5"/>
      <c r="N4" s="5">
        <f aca="true" t="shared" si="0" ref="N4:N12">100*H4/O4</f>
        <v>25</v>
      </c>
      <c r="O4">
        <v>428</v>
      </c>
      <c r="AQ4" s="3"/>
    </row>
    <row r="5" spans="1:43" ht="12.75">
      <c r="A5" t="s">
        <v>40</v>
      </c>
      <c r="B5">
        <v>818</v>
      </c>
      <c r="C5">
        <v>2032</v>
      </c>
      <c r="D5">
        <v>2686</v>
      </c>
      <c r="E5">
        <v>2870</v>
      </c>
      <c r="F5">
        <v>2969</v>
      </c>
      <c r="G5">
        <v>3009</v>
      </c>
      <c r="H5">
        <v>3033</v>
      </c>
      <c r="M5" s="5"/>
      <c r="N5" s="5">
        <f t="shared" si="0"/>
        <v>37.36141906873614</v>
      </c>
      <c r="O5">
        <v>8118</v>
      </c>
      <c r="AQ5" s="3"/>
    </row>
    <row r="6" spans="1:43" ht="12.75">
      <c r="A6" t="s">
        <v>41</v>
      </c>
      <c r="B6">
        <v>4</v>
      </c>
      <c r="C6">
        <v>16</v>
      </c>
      <c r="D6">
        <v>27</v>
      </c>
      <c r="E6">
        <v>27</v>
      </c>
      <c r="F6">
        <v>27</v>
      </c>
      <c r="G6">
        <v>27</v>
      </c>
      <c r="H6">
        <v>29</v>
      </c>
      <c r="M6" s="5"/>
      <c r="N6" s="5">
        <f t="shared" si="0"/>
        <v>11.788617886178862</v>
      </c>
      <c r="O6">
        <v>246</v>
      </c>
      <c r="AQ6" s="3"/>
    </row>
    <row r="7" spans="1:43" ht="12.75">
      <c r="A7" t="s">
        <v>45</v>
      </c>
      <c r="B7">
        <v>319</v>
      </c>
      <c r="C7">
        <v>743</v>
      </c>
      <c r="D7">
        <v>934</v>
      </c>
      <c r="E7">
        <v>998</v>
      </c>
      <c r="F7">
        <v>1024</v>
      </c>
      <c r="G7">
        <v>1033</v>
      </c>
      <c r="H7">
        <v>1038</v>
      </c>
      <c r="M7" s="5"/>
      <c r="N7" s="5">
        <f t="shared" si="0"/>
        <v>20.29325513196481</v>
      </c>
      <c r="O7">
        <v>5115</v>
      </c>
      <c r="AQ7" s="3"/>
    </row>
    <row r="8" spans="1:43" ht="12.75">
      <c r="A8" t="s">
        <v>49</v>
      </c>
      <c r="B8">
        <v>134</v>
      </c>
      <c r="C8">
        <v>337</v>
      </c>
      <c r="D8">
        <v>415</v>
      </c>
      <c r="E8">
        <v>433</v>
      </c>
      <c r="F8">
        <v>437</v>
      </c>
      <c r="G8">
        <v>438</v>
      </c>
      <c r="H8">
        <v>438</v>
      </c>
      <c r="M8" s="5"/>
      <c r="N8" s="5">
        <f t="shared" si="0"/>
        <v>24.943052391799544</v>
      </c>
      <c r="O8">
        <v>1756</v>
      </c>
      <c r="AQ8" s="3"/>
    </row>
    <row r="9" spans="1:43" ht="12.75">
      <c r="A9" t="s">
        <v>55</v>
      </c>
      <c r="B9">
        <v>21</v>
      </c>
      <c r="C9">
        <v>68</v>
      </c>
      <c r="D9">
        <v>88</v>
      </c>
      <c r="E9">
        <v>151</v>
      </c>
      <c r="F9">
        <v>202</v>
      </c>
      <c r="G9">
        <v>217</v>
      </c>
      <c r="H9">
        <v>223</v>
      </c>
      <c r="M9" s="5"/>
      <c r="N9" s="5">
        <f t="shared" si="0"/>
        <v>41.6044776119403</v>
      </c>
      <c r="O9">
        <v>536</v>
      </c>
      <c r="AQ9" s="3"/>
    </row>
    <row r="10" spans="1:43" ht="12.75">
      <c r="A10" t="s">
        <v>60</v>
      </c>
      <c r="B10">
        <v>355</v>
      </c>
      <c r="C10">
        <v>917</v>
      </c>
      <c r="D10">
        <v>1191</v>
      </c>
      <c r="E10">
        <v>1291</v>
      </c>
      <c r="F10">
        <v>1336</v>
      </c>
      <c r="G10">
        <v>1351</v>
      </c>
      <c r="H10">
        <v>1406</v>
      </c>
      <c r="M10" s="5"/>
      <c r="N10" s="5">
        <f t="shared" si="0"/>
        <v>21.206636500754147</v>
      </c>
      <c r="O10">
        <v>6630</v>
      </c>
      <c r="AQ10" s="3"/>
    </row>
    <row r="11" spans="1:43" ht="12.75">
      <c r="A11" t="s">
        <v>61</v>
      </c>
      <c r="B11">
        <v>140</v>
      </c>
      <c r="C11">
        <v>364</v>
      </c>
      <c r="D11">
        <v>470</v>
      </c>
      <c r="E11">
        <v>527</v>
      </c>
      <c r="F11">
        <v>546</v>
      </c>
      <c r="G11">
        <v>550</v>
      </c>
      <c r="H11">
        <v>551</v>
      </c>
      <c r="M11" s="5"/>
      <c r="N11" s="5">
        <f t="shared" si="0"/>
        <v>20.942607373622195</v>
      </c>
      <c r="O11">
        <v>2631</v>
      </c>
      <c r="AQ11" s="3"/>
    </row>
    <row r="12" spans="1:43" ht="12.75">
      <c r="A12" t="s">
        <v>56</v>
      </c>
      <c r="B12">
        <v>1823</v>
      </c>
      <c r="C12">
        <v>4557</v>
      </c>
      <c r="D12">
        <v>5908</v>
      </c>
      <c r="E12">
        <v>6400</v>
      </c>
      <c r="F12">
        <v>6645</v>
      </c>
      <c r="G12">
        <v>6731</v>
      </c>
      <c r="H12">
        <v>6825</v>
      </c>
      <c r="M12" s="5"/>
      <c r="N12" s="5">
        <f t="shared" si="0"/>
        <v>26.764705882352942</v>
      </c>
      <c r="O12">
        <v>25500</v>
      </c>
      <c r="AQ12" s="3"/>
    </row>
    <row r="13" spans="2:13" ht="12.75">
      <c r="B13" s="1"/>
      <c r="I13" s="1"/>
      <c r="M13" s="5"/>
    </row>
    <row r="14" spans="1:43" ht="12.75">
      <c r="A14" t="s">
        <v>30</v>
      </c>
      <c r="C14">
        <f aca="true" t="shared" si="1" ref="C14:H14">C12-B12</f>
        <v>2734</v>
      </c>
      <c r="D14">
        <f t="shared" si="1"/>
        <v>1351</v>
      </c>
      <c r="E14">
        <f t="shared" si="1"/>
        <v>492</v>
      </c>
      <c r="F14">
        <f t="shared" si="1"/>
        <v>245</v>
      </c>
      <c r="G14">
        <f t="shared" si="1"/>
        <v>86</v>
      </c>
      <c r="H14">
        <f t="shared" si="1"/>
        <v>94</v>
      </c>
      <c r="M14" s="5"/>
      <c r="AQ14" s="3"/>
    </row>
    <row r="15" spans="6:15" ht="12.75">
      <c r="F15" s="7" t="s">
        <v>0</v>
      </c>
      <c r="I15" s="7" t="s">
        <v>0</v>
      </c>
      <c r="L15" s="7" t="s">
        <v>0</v>
      </c>
      <c r="O15" s="7" t="s">
        <v>0</v>
      </c>
    </row>
    <row r="16" spans="2:15" ht="12.75">
      <c r="B16" s="7"/>
      <c r="C16" s="7"/>
      <c r="D16" s="7"/>
      <c r="E16" s="7"/>
      <c r="F16" s="7" t="s">
        <v>29</v>
      </c>
      <c r="G16" s="7"/>
      <c r="I16" s="7" t="s">
        <v>29</v>
      </c>
      <c r="J16" s="7"/>
      <c r="K16" s="7"/>
      <c r="L16" s="7" t="s">
        <v>29</v>
      </c>
      <c r="M16" s="7"/>
      <c r="N16" s="7"/>
      <c r="O16" s="7" t="s">
        <v>29</v>
      </c>
    </row>
    <row r="17" spans="2:18" ht="12.75">
      <c r="B17" s="8">
        <v>43927</v>
      </c>
      <c r="C17" s="7"/>
      <c r="D17" s="8">
        <v>43934</v>
      </c>
      <c r="F17" s="7" t="s">
        <v>22</v>
      </c>
      <c r="G17" s="8">
        <v>43941</v>
      </c>
      <c r="H17" s="7"/>
      <c r="I17" s="7" t="s">
        <v>22</v>
      </c>
      <c r="J17" s="8">
        <v>43948</v>
      </c>
      <c r="K17" s="7"/>
      <c r="L17" s="7" t="s">
        <v>22</v>
      </c>
      <c r="M17" s="8">
        <v>43955</v>
      </c>
      <c r="N17" s="7"/>
      <c r="O17" s="7" t="s">
        <v>22</v>
      </c>
      <c r="P17" s="7" t="s">
        <v>16</v>
      </c>
      <c r="Q17" s="7" t="s">
        <v>13</v>
      </c>
      <c r="R17" s="7" t="s">
        <v>44</v>
      </c>
    </row>
    <row r="18" spans="2:30" ht="12.75">
      <c r="B18" s="7" t="s">
        <v>12</v>
      </c>
      <c r="C18" s="7" t="s">
        <v>17</v>
      </c>
      <c r="D18" s="7" t="s">
        <v>12</v>
      </c>
      <c r="E18" s="7" t="s">
        <v>17</v>
      </c>
      <c r="F18" s="7" t="s">
        <v>9</v>
      </c>
      <c r="G18" s="7" t="s">
        <v>12</v>
      </c>
      <c r="H18" s="7" t="s">
        <v>17</v>
      </c>
      <c r="I18" s="7" t="s">
        <v>9</v>
      </c>
      <c r="J18" s="7" t="s">
        <v>12</v>
      </c>
      <c r="K18" s="7" t="s">
        <v>17</v>
      </c>
      <c r="L18" s="7" t="s">
        <v>9</v>
      </c>
      <c r="M18" s="7" t="s">
        <v>12</v>
      </c>
      <c r="N18" s="7" t="s">
        <v>17</v>
      </c>
      <c r="O18" s="7" t="s">
        <v>9</v>
      </c>
      <c r="P18" s="7" t="s">
        <v>46</v>
      </c>
      <c r="Q18" s="9">
        <v>100000</v>
      </c>
      <c r="R18" s="7" t="s">
        <v>3</v>
      </c>
      <c r="V18" s="2"/>
      <c r="Z18" s="2"/>
      <c r="AC18" s="2"/>
      <c r="AD18" s="2"/>
    </row>
    <row r="19" spans="1:31" ht="12.75">
      <c r="A19" t="s">
        <v>58</v>
      </c>
      <c r="B19">
        <v>337274</v>
      </c>
      <c r="C19">
        <v>9633</v>
      </c>
      <c r="D19">
        <v>581679</v>
      </c>
      <c r="E19">
        <v>23604</v>
      </c>
      <c r="F19" s="3">
        <f>(D19-B19)/B19</f>
        <v>0.7246482088746835</v>
      </c>
      <c r="G19">
        <v>759417</v>
      </c>
      <c r="H19">
        <v>40679</v>
      </c>
      <c r="I19" s="3">
        <f>(G19-D19)/D19</f>
        <v>0.30556028324900847</v>
      </c>
      <c r="J19">
        <v>984186</v>
      </c>
      <c r="K19">
        <v>55681</v>
      </c>
      <c r="L19" s="3">
        <f>(J19-G19)/G19</f>
        <v>0.2959757287498173</v>
      </c>
      <c r="M19">
        <v>1175298</v>
      </c>
      <c r="N19">
        <v>68166</v>
      </c>
      <c r="O19" s="3">
        <f>(M19-J19)/J19</f>
        <v>0.19418280690845025</v>
      </c>
      <c r="P19" s="6">
        <f aca="true" t="shared" si="2" ref="P19:P39">N19/M19</f>
        <v>0.05799890751111633</v>
      </c>
      <c r="Q19" s="5">
        <f aca="true" t="shared" si="3" ref="Q19:Q47">100*M19/R19</f>
        <v>355.07170629873445</v>
      </c>
      <c r="R19">
        <v>331003</v>
      </c>
      <c r="W19" s="6"/>
      <c r="AA19" s="6"/>
      <c r="AE19" s="6"/>
    </row>
    <row r="20" spans="1:31" ht="12.75">
      <c r="A20" t="s">
        <v>23</v>
      </c>
      <c r="F20" s="3"/>
      <c r="I20" s="3"/>
      <c r="L20" s="3"/>
      <c r="M20">
        <v>29438</v>
      </c>
      <c r="N20">
        <v>1246</v>
      </c>
      <c r="O20" s="3"/>
      <c r="P20" s="6">
        <f t="shared" si="2"/>
        <v>0.042326244989469394</v>
      </c>
      <c r="Q20" s="5">
        <f t="shared" si="3"/>
        <v>737.9794434695413</v>
      </c>
      <c r="R20">
        <v>3989</v>
      </c>
      <c r="W20" s="6"/>
      <c r="AA20" s="6"/>
      <c r="AE20" s="6"/>
    </row>
    <row r="21" spans="1:31" ht="12.75">
      <c r="A21" t="s">
        <v>42</v>
      </c>
      <c r="B21">
        <v>123160</v>
      </c>
      <c r="C21">
        <v>4159</v>
      </c>
      <c r="D21">
        <v>195749</v>
      </c>
      <c r="E21">
        <v>10058</v>
      </c>
      <c r="F21" s="3">
        <f>(D21-B21)/B21</f>
        <v>0.589387788242936</v>
      </c>
      <c r="G21">
        <v>248418</v>
      </c>
      <c r="H21">
        <v>18298</v>
      </c>
      <c r="I21" s="3">
        <f>(G21-D21)/D21</f>
        <v>0.2690639543497029</v>
      </c>
      <c r="J21">
        <v>291996</v>
      </c>
      <c r="K21">
        <v>22531</v>
      </c>
      <c r="L21" s="3">
        <f aca="true" t="shared" si="4" ref="L21:L39">(J21-G21)/G21</f>
        <v>0.17542207086443012</v>
      </c>
      <c r="M21">
        <v>318953</v>
      </c>
      <c r="N21">
        <v>24788</v>
      </c>
      <c r="O21" s="3">
        <f aca="true" t="shared" si="5" ref="O21:O39">(M21-J21)/J21</f>
        <v>0.09231975780490144</v>
      </c>
      <c r="P21" s="6">
        <f t="shared" si="2"/>
        <v>0.0777167795882152</v>
      </c>
      <c r="Q21" s="5">
        <f t="shared" si="3"/>
        <v>1640.704732510288</v>
      </c>
      <c r="R21">
        <v>19440</v>
      </c>
      <c r="W21" s="6"/>
      <c r="AA21" s="6"/>
      <c r="AE21" s="6"/>
    </row>
    <row r="22" spans="1:31" ht="12.75">
      <c r="A22" t="s">
        <v>19</v>
      </c>
      <c r="G22">
        <v>26314</v>
      </c>
      <c r="H22">
        <v>774</v>
      </c>
      <c r="I22" s="3" t="s">
        <v>1</v>
      </c>
      <c r="J22">
        <v>32138</v>
      </c>
      <c r="K22">
        <v>1088</v>
      </c>
      <c r="L22" s="3">
        <f t="shared" si="4"/>
        <v>0.2213270502394163</v>
      </c>
      <c r="M22">
        <v>36897</v>
      </c>
      <c r="N22">
        <v>1399</v>
      </c>
      <c r="O22" s="3">
        <f t="shared" si="5"/>
        <v>0.14808015433443275</v>
      </c>
      <c r="P22" s="6">
        <f t="shared" si="2"/>
        <v>0.03791636176382904</v>
      </c>
      <c r="Q22" s="5">
        <f t="shared" si="3"/>
        <v>167.76701677806574</v>
      </c>
      <c r="R22">
        <v>21993</v>
      </c>
      <c r="AE22" s="6"/>
    </row>
    <row r="23" spans="1:31" ht="12.75">
      <c r="A23" t="s">
        <v>33</v>
      </c>
      <c r="B23">
        <v>128948</v>
      </c>
      <c r="C23">
        <v>15887</v>
      </c>
      <c r="D23">
        <v>159516</v>
      </c>
      <c r="E23">
        <v>20465</v>
      </c>
      <c r="F23" s="3">
        <f aca="true" t="shared" si="6" ref="F23:F33">(D23-B23)/B23</f>
        <v>0.23705679808915223</v>
      </c>
      <c r="G23">
        <v>178972</v>
      </c>
      <c r="H23">
        <v>23660</v>
      </c>
      <c r="I23" s="3">
        <f aca="true" t="shared" si="7" ref="I23:I39">(G23-D23)/D23</f>
        <v>0.12196895609217884</v>
      </c>
      <c r="J23">
        <v>199414</v>
      </c>
      <c r="K23">
        <v>26977</v>
      </c>
      <c r="L23" s="3">
        <f t="shared" si="4"/>
        <v>0.11421898397514695</v>
      </c>
      <c r="M23">
        <v>211938</v>
      </c>
      <c r="N23">
        <v>29079</v>
      </c>
      <c r="O23" s="3">
        <f t="shared" si="5"/>
        <v>0.06280401576619495</v>
      </c>
      <c r="P23" s="6">
        <f t="shared" si="2"/>
        <v>0.13720522039464372</v>
      </c>
      <c r="Q23" s="5">
        <f t="shared" si="3"/>
        <v>350.53091197777115</v>
      </c>
      <c r="R23">
        <v>60462</v>
      </c>
      <c r="W23" s="6"/>
      <c r="AA23" s="6"/>
      <c r="AE23" s="6"/>
    </row>
    <row r="24" spans="1:31" ht="12.75">
      <c r="A24" t="s">
        <v>52</v>
      </c>
      <c r="B24">
        <v>131646</v>
      </c>
      <c r="C24">
        <v>12641</v>
      </c>
      <c r="D24">
        <v>170099</v>
      </c>
      <c r="E24">
        <v>17756</v>
      </c>
      <c r="F24" s="3">
        <f t="shared" si="6"/>
        <v>0.2920939489236285</v>
      </c>
      <c r="G24">
        <v>198674</v>
      </c>
      <c r="H24">
        <v>20453</v>
      </c>
      <c r="I24" s="3">
        <f t="shared" si="7"/>
        <v>0.16799040558733444</v>
      </c>
      <c r="J24">
        <v>229422</v>
      </c>
      <c r="K24">
        <v>23521</v>
      </c>
      <c r="L24" s="3">
        <f t="shared" si="4"/>
        <v>0.1547660992379476</v>
      </c>
      <c r="M24">
        <v>218011</v>
      </c>
      <c r="N24">
        <v>25428</v>
      </c>
      <c r="O24" s="3">
        <f t="shared" si="5"/>
        <v>-0.04973803732859098</v>
      </c>
      <c r="P24" s="6">
        <f t="shared" si="2"/>
        <v>0.1166363165161391</v>
      </c>
      <c r="Q24" s="5">
        <f t="shared" si="3"/>
        <v>466.28381991230884</v>
      </c>
      <c r="R24">
        <v>46755</v>
      </c>
      <c r="W24" s="6"/>
      <c r="AA24" s="6"/>
      <c r="AE24" s="6"/>
    </row>
    <row r="25" spans="1:31" ht="12.75">
      <c r="A25" t="s">
        <v>20</v>
      </c>
      <c r="B25">
        <v>93780</v>
      </c>
      <c r="C25">
        <v>8093</v>
      </c>
      <c r="D25">
        <v>137877</v>
      </c>
      <c r="E25">
        <v>14986</v>
      </c>
      <c r="F25" s="3">
        <f t="shared" si="6"/>
        <v>0.4702175303902751</v>
      </c>
      <c r="G25">
        <v>154098</v>
      </c>
      <c r="H25">
        <v>19744</v>
      </c>
      <c r="I25" s="3">
        <f t="shared" si="7"/>
        <v>0.11764833873670011</v>
      </c>
      <c r="J25">
        <v>165964</v>
      </c>
      <c r="K25">
        <v>23327</v>
      </c>
      <c r="L25" s="3">
        <f t="shared" si="4"/>
        <v>0.07700294617710808</v>
      </c>
      <c r="M25">
        <v>169583</v>
      </c>
      <c r="N25">
        <v>25204</v>
      </c>
      <c r="O25" s="3">
        <f t="shared" si="5"/>
        <v>0.021805933816972354</v>
      </c>
      <c r="P25" s="6">
        <f t="shared" si="2"/>
        <v>0.14862338795751934</v>
      </c>
      <c r="Q25" s="5">
        <f t="shared" si="3"/>
        <v>259.8017587400803</v>
      </c>
      <c r="R25">
        <v>65274</v>
      </c>
      <c r="W25" s="6"/>
      <c r="AA25" s="6"/>
      <c r="AE25" s="6"/>
    </row>
    <row r="26" spans="1:31" ht="12.75">
      <c r="A26" t="s">
        <v>57</v>
      </c>
      <c r="B26">
        <v>48440</v>
      </c>
      <c r="C26">
        <v>1943</v>
      </c>
      <c r="D26">
        <v>89571</v>
      </c>
      <c r="E26">
        <v>11347</v>
      </c>
      <c r="F26" s="3">
        <f t="shared" si="6"/>
        <v>0.84911230388109</v>
      </c>
      <c r="G26">
        <v>121173</v>
      </c>
      <c r="H26">
        <v>16095</v>
      </c>
      <c r="I26" s="3">
        <f t="shared" si="7"/>
        <v>0.3528150852396423</v>
      </c>
      <c r="J26">
        <v>158348</v>
      </c>
      <c r="K26">
        <v>21157</v>
      </c>
      <c r="L26" s="3">
        <f t="shared" si="4"/>
        <v>0.3067927673656673</v>
      </c>
      <c r="M26">
        <v>191832</v>
      </c>
      <c r="N26">
        <v>28809</v>
      </c>
      <c r="O26" s="3">
        <f t="shared" si="5"/>
        <v>0.2114583070199813</v>
      </c>
      <c r="P26" s="6">
        <f t="shared" si="2"/>
        <v>0.15017828099587138</v>
      </c>
      <c r="Q26" s="5">
        <f t="shared" si="3"/>
        <v>282.57961877264825</v>
      </c>
      <c r="R26">
        <v>67886</v>
      </c>
      <c r="W26" s="6"/>
      <c r="AA26" s="6"/>
      <c r="AE26" s="6"/>
    </row>
    <row r="27" spans="1:31" ht="12.75">
      <c r="A27" t="s">
        <v>51</v>
      </c>
      <c r="B27">
        <v>1655</v>
      </c>
      <c r="C27">
        <v>11</v>
      </c>
      <c r="D27">
        <v>2272</v>
      </c>
      <c r="E27">
        <v>27</v>
      </c>
      <c r="F27" s="3">
        <f t="shared" si="6"/>
        <v>0.37280966767371604</v>
      </c>
      <c r="G27">
        <v>3158</v>
      </c>
      <c r="H27">
        <v>54</v>
      </c>
      <c r="I27" s="3">
        <f t="shared" si="7"/>
        <v>0.3899647887323944</v>
      </c>
      <c r="J27">
        <v>4793</v>
      </c>
      <c r="K27">
        <v>90</v>
      </c>
      <c r="L27" s="3">
        <f t="shared" si="4"/>
        <v>0.5177327422419252</v>
      </c>
      <c r="M27">
        <v>7220</v>
      </c>
      <c r="N27">
        <v>138</v>
      </c>
      <c r="O27" s="3">
        <f t="shared" si="5"/>
        <v>0.5063634466930941</v>
      </c>
      <c r="P27" s="6">
        <f t="shared" si="2"/>
        <v>0.019113573407202215</v>
      </c>
      <c r="Q27" s="5">
        <f t="shared" si="3"/>
        <v>12.173531841710364</v>
      </c>
      <c r="R27">
        <v>59309</v>
      </c>
      <c r="W27" s="6"/>
      <c r="AA27" s="6"/>
      <c r="AE27" s="6"/>
    </row>
    <row r="28" spans="1:31" ht="12.75">
      <c r="A28" t="s">
        <v>53</v>
      </c>
      <c r="B28">
        <v>6830</v>
      </c>
      <c r="C28">
        <v>401</v>
      </c>
      <c r="D28">
        <v>10048</v>
      </c>
      <c r="E28">
        <v>919</v>
      </c>
      <c r="F28" s="3">
        <f t="shared" si="6"/>
        <v>0.47115666178623716</v>
      </c>
      <c r="G28">
        <v>14385</v>
      </c>
      <c r="H28">
        <v>1540</v>
      </c>
      <c r="I28" s="3">
        <f t="shared" si="7"/>
        <v>0.4316281847133758</v>
      </c>
      <c r="J28">
        <v>18926</v>
      </c>
      <c r="K28">
        <v>2274</v>
      </c>
      <c r="L28" s="3">
        <f t="shared" si="4"/>
        <v>0.3156760514424748</v>
      </c>
      <c r="M28">
        <v>22721</v>
      </c>
      <c r="N28">
        <v>2769</v>
      </c>
      <c r="O28" s="3">
        <f t="shared" si="5"/>
        <v>0.20051780619253937</v>
      </c>
      <c r="P28" s="6">
        <f t="shared" si="2"/>
        <v>0.1218696360195414</v>
      </c>
      <c r="Q28" s="5">
        <f t="shared" si="3"/>
        <v>224.9826715516388</v>
      </c>
      <c r="R28">
        <v>10099</v>
      </c>
      <c r="W28" s="6"/>
      <c r="AA28" s="6"/>
      <c r="AE28" s="6"/>
    </row>
    <row r="29" spans="1:31" ht="12.75">
      <c r="A29" t="s">
        <v>39</v>
      </c>
      <c r="B29">
        <v>5687</v>
      </c>
      <c r="C29">
        <v>71</v>
      </c>
      <c r="D29">
        <v>6603</v>
      </c>
      <c r="E29">
        <v>134</v>
      </c>
      <c r="F29" s="3">
        <f t="shared" si="6"/>
        <v>0.16106910497626165</v>
      </c>
      <c r="G29">
        <v>7078</v>
      </c>
      <c r="H29">
        <v>165</v>
      </c>
      <c r="I29" s="3">
        <f t="shared" si="7"/>
        <v>0.07193699833409056</v>
      </c>
      <c r="J29">
        <v>7599</v>
      </c>
      <c r="K29">
        <v>205</v>
      </c>
      <c r="L29" s="3">
        <f t="shared" si="4"/>
        <v>0.07360836394461712</v>
      </c>
      <c r="M29">
        <v>7884</v>
      </c>
      <c r="N29">
        <v>214</v>
      </c>
      <c r="O29" s="3">
        <f t="shared" si="5"/>
        <v>0.03750493485984998</v>
      </c>
      <c r="P29" s="6">
        <f t="shared" si="2"/>
        <v>0.027143581938102485</v>
      </c>
      <c r="Q29" s="5">
        <f t="shared" si="3"/>
        <v>145.4344216934145</v>
      </c>
      <c r="R29">
        <v>5421</v>
      </c>
      <c r="W29" s="6"/>
      <c r="AA29" s="6"/>
      <c r="AE29" s="6"/>
    </row>
    <row r="30" spans="1:31" ht="12.75">
      <c r="A30" t="s">
        <v>14</v>
      </c>
      <c r="B30">
        <v>4471</v>
      </c>
      <c r="C30">
        <v>34</v>
      </c>
      <c r="D30">
        <v>7525</v>
      </c>
      <c r="E30">
        <v>82</v>
      </c>
      <c r="F30" s="3">
        <f t="shared" si="6"/>
        <v>0.6830686647282487</v>
      </c>
      <c r="G30">
        <v>10088</v>
      </c>
      <c r="H30">
        <v>133</v>
      </c>
      <c r="I30" s="3">
        <f t="shared" si="7"/>
        <v>0.3405980066445183</v>
      </c>
      <c r="J30">
        <v>13813</v>
      </c>
      <c r="K30">
        <v>198</v>
      </c>
      <c r="L30" s="3">
        <f t="shared" si="4"/>
        <v>0.3692505947660587</v>
      </c>
      <c r="M30">
        <v>20643</v>
      </c>
      <c r="N30">
        <v>270</v>
      </c>
      <c r="O30" s="3">
        <f t="shared" si="5"/>
        <v>0.4944617389415768</v>
      </c>
      <c r="P30" s="6">
        <f t="shared" si="2"/>
        <v>0.013079494259555298</v>
      </c>
      <c r="Q30" s="5">
        <f t="shared" si="3"/>
        <v>107.98807281858129</v>
      </c>
      <c r="R30">
        <v>19116</v>
      </c>
      <c r="W30" s="6"/>
      <c r="AA30" s="6"/>
      <c r="AE30" s="6"/>
    </row>
    <row r="31" spans="1:31" ht="12.75">
      <c r="A31" t="s">
        <v>6</v>
      </c>
      <c r="B31">
        <v>5687</v>
      </c>
      <c r="C31">
        <v>35</v>
      </c>
      <c r="D31">
        <v>6351</v>
      </c>
      <c r="E31">
        <v>60</v>
      </c>
      <c r="F31" s="3">
        <f t="shared" si="6"/>
        <v>0.11675751714436435</v>
      </c>
      <c r="G31">
        <v>6547</v>
      </c>
      <c r="H31">
        <v>67</v>
      </c>
      <c r="I31" s="3">
        <f t="shared" si="7"/>
        <v>0.03086128168792316</v>
      </c>
      <c r="J31">
        <v>6721</v>
      </c>
      <c r="K31">
        <v>83</v>
      </c>
      <c r="L31" s="3">
        <f t="shared" si="4"/>
        <v>0.026577058194592943</v>
      </c>
      <c r="M31">
        <v>6847</v>
      </c>
      <c r="N31">
        <v>96</v>
      </c>
      <c r="O31" s="3">
        <f t="shared" si="5"/>
        <v>0.01874721023657194</v>
      </c>
      <c r="P31" s="6">
        <f t="shared" si="2"/>
        <v>0.014020739009785307</v>
      </c>
      <c r="Q31" s="5">
        <f t="shared" si="3"/>
        <v>26.850980392156863</v>
      </c>
      <c r="R31">
        <v>25500</v>
      </c>
      <c r="W31" s="6"/>
      <c r="AA31" s="6"/>
      <c r="AE31" s="6"/>
    </row>
    <row r="32" spans="1:31" ht="12.75">
      <c r="A32" t="s">
        <v>38</v>
      </c>
      <c r="B32">
        <v>1039</v>
      </c>
      <c r="C32">
        <v>1</v>
      </c>
      <c r="D32">
        <v>1349</v>
      </c>
      <c r="E32">
        <v>5</v>
      </c>
      <c r="F32" s="3">
        <f t="shared" si="6"/>
        <v>0.2983638113570741</v>
      </c>
      <c r="G32">
        <v>1440</v>
      </c>
      <c r="H32">
        <v>12</v>
      </c>
      <c r="I32" s="3">
        <f t="shared" si="7"/>
        <v>0.06745737583395107</v>
      </c>
      <c r="J32">
        <v>1472</v>
      </c>
      <c r="K32">
        <v>19</v>
      </c>
      <c r="L32" s="3">
        <f t="shared" si="4"/>
        <v>0.022222222222222223</v>
      </c>
      <c r="M32">
        <v>1487</v>
      </c>
      <c r="N32">
        <v>20</v>
      </c>
      <c r="O32" s="3">
        <f t="shared" si="5"/>
        <v>0.010190217391304348</v>
      </c>
      <c r="P32" s="6">
        <f t="shared" si="2"/>
        <v>0.013449899125756557</v>
      </c>
      <c r="Q32" s="5">
        <f t="shared" si="3"/>
        <v>30.837826627955206</v>
      </c>
      <c r="R32">
        <v>4822</v>
      </c>
      <c r="W32" s="6"/>
      <c r="AA32" s="6"/>
      <c r="AE32" s="6"/>
    </row>
    <row r="33" spans="1:31" ht="12.75">
      <c r="A33" t="s">
        <v>25</v>
      </c>
      <c r="B33">
        <v>100123</v>
      </c>
      <c r="C33">
        <v>1584</v>
      </c>
      <c r="D33">
        <v>130072</v>
      </c>
      <c r="E33">
        <v>3194</v>
      </c>
      <c r="F33" s="3">
        <f t="shared" si="6"/>
        <v>0.2991220798417946</v>
      </c>
      <c r="G33">
        <v>145742</v>
      </c>
      <c r="H33">
        <v>4642</v>
      </c>
      <c r="I33" s="3">
        <f t="shared" si="7"/>
        <v>0.12047173872931914</v>
      </c>
      <c r="J33">
        <v>158758</v>
      </c>
      <c r="K33">
        <v>6126</v>
      </c>
      <c r="L33" s="3">
        <f t="shared" si="4"/>
        <v>0.08930850406883396</v>
      </c>
      <c r="M33">
        <v>166152</v>
      </c>
      <c r="N33">
        <v>6993</v>
      </c>
      <c r="O33" s="3">
        <f t="shared" si="5"/>
        <v>0.04657403091497751</v>
      </c>
      <c r="P33" s="6">
        <f t="shared" si="2"/>
        <v>0.042087967644084935</v>
      </c>
      <c r="Q33" s="5">
        <f t="shared" si="3"/>
        <v>198.30993984531653</v>
      </c>
      <c r="R33">
        <v>83784</v>
      </c>
      <c r="W33" s="6"/>
      <c r="AA33" s="6"/>
      <c r="AE33" s="6"/>
    </row>
    <row r="34" spans="1:31" ht="12.75">
      <c r="A34" t="s">
        <v>8</v>
      </c>
      <c r="D34">
        <v>14041</v>
      </c>
      <c r="E34">
        <v>368</v>
      </c>
      <c r="G34">
        <v>14749</v>
      </c>
      <c r="H34">
        <v>452</v>
      </c>
      <c r="I34" s="3">
        <f t="shared" si="7"/>
        <v>0.05042375899152482</v>
      </c>
      <c r="J34">
        <v>15274</v>
      </c>
      <c r="K34">
        <v>549</v>
      </c>
      <c r="L34" s="3">
        <f t="shared" si="4"/>
        <v>0.03559563360227812</v>
      </c>
      <c r="M34">
        <v>15621</v>
      </c>
      <c r="N34">
        <v>600</v>
      </c>
      <c r="O34" s="3">
        <f t="shared" si="5"/>
        <v>0.022718344899829775</v>
      </c>
      <c r="P34" s="6">
        <f t="shared" si="2"/>
        <v>0.03840983291722681</v>
      </c>
      <c r="Q34" s="5">
        <f t="shared" si="3"/>
        <v>173.4510326449034</v>
      </c>
      <c r="R34">
        <v>9006</v>
      </c>
      <c r="AA34" s="6"/>
      <c r="AE34" s="6"/>
    </row>
    <row r="35" spans="1:31" ht="12.75">
      <c r="A35" t="s">
        <v>18</v>
      </c>
      <c r="D35">
        <v>6513</v>
      </c>
      <c r="E35">
        <v>285</v>
      </c>
      <c r="G35">
        <v>7580</v>
      </c>
      <c r="H35">
        <v>355</v>
      </c>
      <c r="I35" s="3">
        <f t="shared" si="7"/>
        <v>0.16382619376631352</v>
      </c>
      <c r="J35">
        <v>8896</v>
      </c>
      <c r="K35">
        <v>427</v>
      </c>
      <c r="L35" s="3">
        <f t="shared" si="4"/>
        <v>0.17361477572559367</v>
      </c>
      <c r="M35">
        <v>9868</v>
      </c>
      <c r="N35">
        <v>493</v>
      </c>
      <c r="O35" s="3">
        <f t="shared" si="5"/>
        <v>0.10926258992805755</v>
      </c>
      <c r="P35" s="6">
        <f t="shared" si="2"/>
        <v>0.049959464937170656</v>
      </c>
      <c r="Q35" s="5">
        <f t="shared" si="3"/>
        <v>170.37292817679557</v>
      </c>
      <c r="R35">
        <v>5792</v>
      </c>
      <c r="AA35" s="6"/>
      <c r="AE35" s="6"/>
    </row>
    <row r="36" spans="1:31" ht="12.75">
      <c r="A36" t="s">
        <v>34</v>
      </c>
      <c r="D36">
        <v>7618</v>
      </c>
      <c r="E36">
        <v>143</v>
      </c>
      <c r="G36">
        <v>10797</v>
      </c>
      <c r="H36">
        <v>236</v>
      </c>
      <c r="I36" s="3">
        <f t="shared" si="7"/>
        <v>0.41730112890522447</v>
      </c>
      <c r="J36">
        <v>13614</v>
      </c>
      <c r="K36">
        <v>385</v>
      </c>
      <c r="L36" s="3">
        <f t="shared" si="4"/>
        <v>0.26090580716865797</v>
      </c>
      <c r="M36">
        <v>15078</v>
      </c>
      <c r="N36">
        <v>536</v>
      </c>
      <c r="O36" s="3">
        <f t="shared" si="5"/>
        <v>0.10753635962979285</v>
      </c>
      <c r="P36" s="6">
        <f t="shared" si="2"/>
        <v>0.03554848123093248</v>
      </c>
      <c r="Q36" s="5">
        <f t="shared" si="3"/>
        <v>11.921629400044278</v>
      </c>
      <c r="R36">
        <v>126476</v>
      </c>
      <c r="AA36" s="6"/>
      <c r="AE36" s="6"/>
    </row>
    <row r="37" spans="1:31" ht="12.75">
      <c r="A37" t="s">
        <v>5</v>
      </c>
      <c r="D37">
        <v>2277</v>
      </c>
      <c r="E37">
        <v>98</v>
      </c>
      <c r="G37">
        <v>2941</v>
      </c>
      <c r="H37">
        <v>134</v>
      </c>
      <c r="I37" s="3">
        <f t="shared" si="7"/>
        <v>0.2916117698726394</v>
      </c>
      <c r="J37">
        <v>4003</v>
      </c>
      <c r="K37">
        <v>197</v>
      </c>
      <c r="L37" s="3">
        <f t="shared" si="4"/>
        <v>0.361101666099966</v>
      </c>
      <c r="M37">
        <v>4887</v>
      </c>
      <c r="N37">
        <v>260</v>
      </c>
      <c r="O37" s="3">
        <f t="shared" si="5"/>
        <v>0.2208343742193355</v>
      </c>
      <c r="P37" s="6">
        <f t="shared" si="2"/>
        <v>0.053202373644362595</v>
      </c>
      <c r="Q37" s="5">
        <f t="shared" si="3"/>
        <v>10.813143046797212</v>
      </c>
      <c r="R37">
        <v>45195</v>
      </c>
      <c r="AA37" s="6"/>
      <c r="AE37" s="6"/>
    </row>
    <row r="38" spans="1:31" ht="12.75">
      <c r="A38" t="s">
        <v>37</v>
      </c>
      <c r="D38">
        <v>16</v>
      </c>
      <c r="E38">
        <v>0</v>
      </c>
      <c r="G38">
        <v>16</v>
      </c>
      <c r="H38">
        <v>0</v>
      </c>
      <c r="I38" s="3">
        <f t="shared" si="7"/>
        <v>0</v>
      </c>
      <c r="J38">
        <v>16</v>
      </c>
      <c r="K38">
        <v>0</v>
      </c>
      <c r="L38" s="3">
        <f t="shared" si="4"/>
        <v>0</v>
      </c>
      <c r="M38">
        <v>16</v>
      </c>
      <c r="N38">
        <v>0</v>
      </c>
      <c r="O38" s="3">
        <f t="shared" si="5"/>
        <v>0</v>
      </c>
      <c r="P38" s="6">
        <f t="shared" si="2"/>
        <v>0</v>
      </c>
      <c r="Q38" s="5">
        <f t="shared" si="3"/>
        <v>0.6296733569460842</v>
      </c>
      <c r="R38">
        <v>2541</v>
      </c>
      <c r="AA38" s="6"/>
      <c r="AE38" s="6"/>
    </row>
    <row r="39" spans="1:31" ht="12.75">
      <c r="A39" t="s">
        <v>36</v>
      </c>
      <c r="D39">
        <v>106</v>
      </c>
      <c r="E39">
        <v>0</v>
      </c>
      <c r="G39">
        <v>121</v>
      </c>
      <c r="H39">
        <v>0</v>
      </c>
      <c r="I39" s="3">
        <f t="shared" si="7"/>
        <v>0.14150943396226415</v>
      </c>
      <c r="J39">
        <v>128</v>
      </c>
      <c r="K39">
        <v>0</v>
      </c>
      <c r="L39" s="3">
        <f t="shared" si="4"/>
        <v>0.05785123966942149</v>
      </c>
      <c r="M39">
        <v>149</v>
      </c>
      <c r="N39">
        <v>0</v>
      </c>
      <c r="O39" s="3">
        <f t="shared" si="5"/>
        <v>0.1640625</v>
      </c>
      <c r="P39" s="6">
        <f t="shared" si="2"/>
        <v>0</v>
      </c>
      <c r="Q39" s="5">
        <f t="shared" si="3"/>
        <v>0.5380809649344552</v>
      </c>
      <c r="R39">
        <v>27691</v>
      </c>
      <c r="AA39" s="6"/>
      <c r="AE39" s="6"/>
    </row>
    <row r="40" spans="1:31" ht="12.75">
      <c r="A40" t="s">
        <v>59</v>
      </c>
      <c r="D40">
        <v>0</v>
      </c>
      <c r="E40">
        <v>0</v>
      </c>
      <c r="G40">
        <v>0</v>
      </c>
      <c r="H40">
        <v>0</v>
      </c>
      <c r="I40" s="3">
        <v>0</v>
      </c>
      <c r="J40">
        <v>0</v>
      </c>
      <c r="K40">
        <v>0</v>
      </c>
      <c r="L40" s="3">
        <v>0</v>
      </c>
      <c r="M40">
        <v>0</v>
      </c>
      <c r="N40">
        <v>0</v>
      </c>
      <c r="O40" s="3">
        <v>0</v>
      </c>
      <c r="P40" s="6"/>
      <c r="Q40" s="5">
        <f t="shared" si="3"/>
        <v>0</v>
      </c>
      <c r="R40">
        <v>307</v>
      </c>
      <c r="AA40" s="6"/>
      <c r="AE40" s="6"/>
    </row>
    <row r="41" spans="1:31" ht="12.75">
      <c r="A41" t="s">
        <v>50</v>
      </c>
      <c r="D41">
        <v>2918</v>
      </c>
      <c r="E41">
        <v>9</v>
      </c>
      <c r="G41">
        <v>6588</v>
      </c>
      <c r="H41">
        <v>11</v>
      </c>
      <c r="I41" s="3">
        <f aca="true" t="shared" si="8" ref="I41:I46">(G41-D41)/D41</f>
        <v>1.257710760795065</v>
      </c>
      <c r="J41">
        <v>14423</v>
      </c>
      <c r="K41">
        <v>14</v>
      </c>
      <c r="L41" s="3">
        <f aca="true" t="shared" si="9" ref="L41:L47">(J41-G41)/G41</f>
        <v>1.189283545840923</v>
      </c>
      <c r="M41">
        <v>18778</v>
      </c>
      <c r="N41">
        <v>18</v>
      </c>
      <c r="O41" s="3">
        <f aca="true" t="shared" si="10" ref="O41:O47">(M41-J41)/J41</f>
        <v>0.3019482770574776</v>
      </c>
      <c r="P41" s="6">
        <f aca="true" t="shared" si="11" ref="P41:P47">N41/M41</f>
        <v>0.000958568537650442</v>
      </c>
      <c r="Q41" s="5">
        <f t="shared" si="3"/>
        <v>320.991452991453</v>
      </c>
      <c r="R41">
        <v>5850</v>
      </c>
      <c r="AA41" s="6"/>
      <c r="AE41" s="6"/>
    </row>
    <row r="42" spans="1:31" ht="12.75">
      <c r="A42" t="s">
        <v>32</v>
      </c>
      <c r="D42">
        <v>4557</v>
      </c>
      <c r="E42">
        <v>319</v>
      </c>
      <c r="G42">
        <v>6575</v>
      </c>
      <c r="H42">
        <v>582</v>
      </c>
      <c r="I42" s="3">
        <f t="shared" si="8"/>
        <v>0.44283519859556725</v>
      </c>
      <c r="J42">
        <v>9096</v>
      </c>
      <c r="K42">
        <v>765</v>
      </c>
      <c r="L42" s="3">
        <f t="shared" si="9"/>
        <v>0.3834220532319392</v>
      </c>
      <c r="M42">
        <v>11587</v>
      </c>
      <c r="N42">
        <v>864</v>
      </c>
      <c r="O42" s="3">
        <f t="shared" si="10"/>
        <v>0.2738566402814424</v>
      </c>
      <c r="P42" s="6">
        <f t="shared" si="11"/>
        <v>0.07456632432898938</v>
      </c>
      <c r="Q42" s="5">
        <f t="shared" si="3"/>
        <v>4.236206827213799</v>
      </c>
      <c r="R42">
        <v>273523</v>
      </c>
      <c r="AA42" s="6"/>
      <c r="AE42" s="6"/>
    </row>
    <row r="43" spans="1:31" ht="12.75">
      <c r="A43" t="s">
        <v>11</v>
      </c>
      <c r="D43">
        <v>25680</v>
      </c>
      <c r="E43">
        <v>780</v>
      </c>
      <c r="G43">
        <v>36039</v>
      </c>
      <c r="H43">
        <v>1625</v>
      </c>
      <c r="I43" s="3">
        <f t="shared" si="8"/>
        <v>0.4033878504672897</v>
      </c>
      <c r="J43">
        <v>49616</v>
      </c>
      <c r="K43">
        <v>2841</v>
      </c>
      <c r="L43" s="3">
        <f t="shared" si="9"/>
        <v>0.37673076389466964</v>
      </c>
      <c r="M43">
        <v>61954</v>
      </c>
      <c r="N43">
        <v>4006</v>
      </c>
      <c r="O43" s="3">
        <f t="shared" si="10"/>
        <v>0.2486697839406643</v>
      </c>
      <c r="P43" s="6">
        <f t="shared" si="11"/>
        <v>0.06466087742518643</v>
      </c>
      <c r="Q43" s="5">
        <f t="shared" si="3"/>
        <v>164.15134333103705</v>
      </c>
      <c r="R43">
        <v>37742</v>
      </c>
      <c r="AA43" s="6"/>
      <c r="AE43" s="6"/>
    </row>
    <row r="44" spans="1:31" ht="12.75">
      <c r="A44" t="s">
        <v>31</v>
      </c>
      <c r="D44">
        <v>10453</v>
      </c>
      <c r="E44">
        <v>358</v>
      </c>
      <c r="G44">
        <v>17615</v>
      </c>
      <c r="H44">
        <v>559</v>
      </c>
      <c r="I44" s="3">
        <f t="shared" si="8"/>
        <v>0.6851621544054338</v>
      </c>
      <c r="J44">
        <v>29451</v>
      </c>
      <c r="K44">
        <v>939</v>
      </c>
      <c r="L44" s="3">
        <f t="shared" si="9"/>
        <v>0.671927334657962</v>
      </c>
      <c r="M44">
        <v>46437</v>
      </c>
      <c r="N44">
        <v>1391</v>
      </c>
      <c r="O44" s="3">
        <f t="shared" si="10"/>
        <v>0.5767546093511255</v>
      </c>
      <c r="P44" s="6">
        <f t="shared" si="11"/>
        <v>0.029954562094881235</v>
      </c>
      <c r="Q44" s="5">
        <f t="shared" si="3"/>
        <v>3.3649902464050827</v>
      </c>
      <c r="R44">
        <v>1380004</v>
      </c>
      <c r="AA44" s="6"/>
      <c r="AE44" s="6"/>
    </row>
    <row r="45" spans="1:31" ht="12.75">
      <c r="A45" t="s">
        <v>47</v>
      </c>
      <c r="D45">
        <v>24490</v>
      </c>
      <c r="E45">
        <v>198</v>
      </c>
      <c r="G45">
        <v>42853</v>
      </c>
      <c r="H45">
        <v>361</v>
      </c>
      <c r="I45" s="3">
        <f t="shared" si="8"/>
        <v>0.7498162515312372</v>
      </c>
      <c r="J45">
        <v>87147</v>
      </c>
      <c r="K45">
        <v>794</v>
      </c>
      <c r="L45" s="3">
        <f t="shared" si="9"/>
        <v>1.0336265839031107</v>
      </c>
      <c r="M45">
        <v>145268</v>
      </c>
      <c r="N45">
        <v>1356</v>
      </c>
      <c r="O45" s="3">
        <f t="shared" si="10"/>
        <v>0.6669305885457905</v>
      </c>
      <c r="P45" s="6">
        <f t="shared" si="11"/>
        <v>0.009334471459646998</v>
      </c>
      <c r="Q45" s="5">
        <f t="shared" si="3"/>
        <v>99.54976871680658</v>
      </c>
      <c r="R45">
        <v>145925</v>
      </c>
      <c r="S45" s="6"/>
      <c r="AA45" s="6"/>
      <c r="AB45" s="6"/>
      <c r="AE45" s="6"/>
    </row>
    <row r="46" spans="1:31" ht="12.75">
      <c r="A46" t="s">
        <v>10</v>
      </c>
      <c r="D46">
        <v>28320</v>
      </c>
      <c r="E46">
        <v>1736</v>
      </c>
      <c r="G46">
        <v>38654</v>
      </c>
      <c r="H46">
        <v>2462</v>
      </c>
      <c r="I46" s="3">
        <f t="shared" si="8"/>
        <v>0.3649011299435028</v>
      </c>
      <c r="J46">
        <v>67446</v>
      </c>
      <c r="K46">
        <v>4603</v>
      </c>
      <c r="L46" s="3">
        <f t="shared" si="9"/>
        <v>0.7448646970559322</v>
      </c>
      <c r="M46">
        <v>107844</v>
      </c>
      <c r="N46">
        <v>7328</v>
      </c>
      <c r="O46" s="3">
        <f t="shared" si="10"/>
        <v>0.5989680633395605</v>
      </c>
      <c r="P46" s="6">
        <f t="shared" si="11"/>
        <v>0.06795000185453062</v>
      </c>
      <c r="Q46" s="5">
        <f t="shared" si="3"/>
        <v>50.804867362946425</v>
      </c>
      <c r="R46">
        <v>212271</v>
      </c>
      <c r="S46" s="6"/>
      <c r="AA46" s="6"/>
      <c r="AB46" s="6"/>
      <c r="AE46" s="6"/>
    </row>
    <row r="47" spans="1:19" ht="12.75">
      <c r="A47" t="s">
        <v>54</v>
      </c>
      <c r="G47">
        <v>422</v>
      </c>
      <c r="H47">
        <v>6</v>
      </c>
      <c r="J47">
        <v>429</v>
      </c>
      <c r="K47">
        <v>6</v>
      </c>
      <c r="L47" s="3">
        <f t="shared" si="9"/>
        <v>0.016587677725118485</v>
      </c>
      <c r="M47">
        <v>438</v>
      </c>
      <c r="N47">
        <v>6</v>
      </c>
      <c r="O47" s="3">
        <f t="shared" si="10"/>
        <v>0.02097902097902098</v>
      </c>
      <c r="P47" s="6">
        <f t="shared" si="11"/>
        <v>0.0136986301369863</v>
      </c>
      <c r="Q47" s="5">
        <f t="shared" si="3"/>
        <v>1.8397177419354838</v>
      </c>
      <c r="R47">
        <v>23808</v>
      </c>
      <c r="S47" s="6"/>
    </row>
    <row r="50" ht="12.75">
      <c r="A50" t="s">
        <v>48</v>
      </c>
    </row>
    <row r="51" ht="12.75">
      <c r="BA51" t="s">
        <v>2</v>
      </c>
    </row>
    <row r="52" ht="12.75">
      <c r="A52" t="s">
        <v>28</v>
      </c>
    </row>
    <row r="53" ht="12.75">
      <c r="A53" t="s">
        <v>24</v>
      </c>
    </row>
    <row r="54" ht="12.75">
      <c r="A54" t="s">
        <v>21</v>
      </c>
    </row>
    <row r="60" ht="12.75">
      <c r="A60" t="s">
        <v>7</v>
      </c>
    </row>
    <row r="61" ht="12.75">
      <c r="A61" t="s">
        <v>26</v>
      </c>
    </row>
    <row r="64" ht="12.75">
      <c r="A64" t="s">
        <v>62</v>
      </c>
    </row>
    <row r="65" ht="12.75">
      <c r="A65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Russell</cp:lastModifiedBy>
  <dcterms:modified xsi:type="dcterms:W3CDTF">2020-05-05T06:16:49Z</dcterms:modified>
  <cp:category/>
  <cp:version/>
  <cp:contentType/>
  <cp:contentStatus/>
</cp:coreProperties>
</file>